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8680" windowHeight="12570"/>
  </bookViews>
  <sheets>
    <sheet name="0801" sheetId="27" r:id="rId1"/>
  </sheets>
  <calcPr calcId="125725"/>
</workbook>
</file>

<file path=xl/calcChain.xml><?xml version="1.0" encoding="utf-8"?>
<calcChain xmlns="http://schemas.openxmlformats.org/spreadsheetml/2006/main">
  <c r="B14" i="27"/>
  <c r="B13"/>
  <c r="B12"/>
  <c r="B11"/>
  <c r="B10"/>
  <c r="B9"/>
  <c r="B8"/>
  <c r="B7"/>
  <c r="B6"/>
</calcChain>
</file>

<file path=xl/sharedStrings.xml><?xml version="1.0" encoding="utf-8"?>
<sst xmlns="http://schemas.openxmlformats.org/spreadsheetml/2006/main" count="50" uniqueCount="43">
  <si>
    <t>id</t>
  </si>
  <si>
    <t>login_id</t>
  </si>
  <si>
    <t>login_id_md5</t>
  </si>
  <si>
    <t>password</t>
  </si>
  <si>
    <t>mail</t>
  </si>
  <si>
    <t>sSlcds</t>
  </si>
  <si>
    <t>sSpnms</t>
  </si>
  <si>
    <t>sTerken</t>
  </si>
  <si>
    <t>sStkn</t>
  </si>
  <si>
    <t>carrier_type</t>
  </si>
  <si>
    <t>purchase_flg</t>
  </si>
  <si>
    <t>status</t>
  </si>
  <si>
    <t>user_agent</t>
  </si>
  <si>
    <t>aff_id</t>
  </si>
  <si>
    <t>referer</t>
  </si>
  <si>
    <t>serviceUserId</t>
  </si>
  <si>
    <t>transactionId</t>
  </si>
  <si>
    <t>orderNo</t>
  </si>
  <si>
    <t>au_processTime</t>
  </si>
  <si>
    <t>au_processDay</t>
  </si>
  <si>
    <t>au_continueAccountId</t>
  </si>
  <si>
    <t>created</t>
  </si>
  <si>
    <t>updated</t>
  </si>
  <si>
    <t>resign_date</t>
  </si>
  <si>
    <t>&lt;NULL&gt;</t>
  </si>
  <si>
    <t>決済番号</t>
    <rPh sb="0" eb="2">
      <t>ケッサイ</t>
    </rPh>
    <rPh sb="2" eb="4">
      <t>バンゴウ</t>
    </rPh>
    <phoneticPr fontId="1"/>
  </si>
  <si>
    <t>課金コース</t>
    <rPh sb="0" eb="2">
      <t>カキン</t>
    </rPh>
    <phoneticPr fontId="1"/>
  </si>
  <si>
    <t>ステータス</t>
    <phoneticPr fontId="1"/>
  </si>
  <si>
    <t>user_agent</t>
    <phoneticPr fontId="1"/>
  </si>
  <si>
    <t>referer</t>
    <phoneticPr fontId="1"/>
  </si>
  <si>
    <t>入会日時</t>
    <rPh sb="0" eb="2">
      <t>ニュウカイ</t>
    </rPh>
    <rPh sb="2" eb="4">
      <t>ニチジ</t>
    </rPh>
    <phoneticPr fontId="1"/>
  </si>
  <si>
    <t>退会日時</t>
    <rPh sb="0" eb="2">
      <t>タイカイ</t>
    </rPh>
    <rPh sb="2" eb="4">
      <t>ニチジ</t>
    </rPh>
    <phoneticPr fontId="1"/>
  </si>
  <si>
    <t>キャリア</t>
    <phoneticPr fontId="1"/>
  </si>
  <si>
    <t>user_flg</t>
  </si>
  <si>
    <t>aff_id</t>
    <phoneticPr fontId="1"/>
  </si>
  <si>
    <t>/</t>
  </si>
  <si>
    <t>https://i.mydocomo.com/id/gkvGyx0JnZ5ANIcwuU~2r4pxUSTJ9aVDMAlfI97~tfE_</t>
  </si>
  <si>
    <t>cb0755d14067c04911321b1f01357924</t>
  </si>
  <si>
    <t>2616651c992482a9a3bd688c8fda0d97b03b0f8e</t>
  </si>
  <si>
    <t>s3s81s6VCr9SRTEn8jry</t>
  </si>
  <si>
    <t>2qiwSFT517yLBHFMGd8n0laVi53hBAp83auDnWxXObW%2BC1UNyFQ4ct3oGxhkCeUjyUmVckhOV8A%3D</t>
  </si>
  <si>
    <t>Mozilla/5.0 (Linux; Android 5.0.2; SH-04G Build/S9231) AppleWebKit/537.36 (KHTML, like Gecko) Chrome/59.0.3071.125 Mobile Safari/537.36</t>
  </si>
  <si>
    <t>PTv3CJu201278817</t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</si>
</sst>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22" fontId="0" fillId="0" borderId="0" xfId="0" applyNumberFormat="1">
      <alignment vertical="center"/>
    </xf>
    <xf numFmtId="176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4"/>
  <sheetViews>
    <sheetView tabSelected="1" workbookViewId="0">
      <selection activeCell="C23" sqref="C23"/>
    </sheetView>
  </sheetViews>
  <sheetFormatPr defaultRowHeight="18.75"/>
  <cols>
    <col min="1" max="1" width="15.109375" bestFit="1" customWidth="1"/>
    <col min="2" max="2" width="15.88671875" bestFit="1" customWidth="1"/>
    <col min="3" max="3" width="34.77734375" bestFit="1" customWidth="1"/>
    <col min="6" max="6" width="13.109375" bestFit="1" customWidth="1"/>
    <col min="15" max="15" width="19.33203125" bestFit="1" customWidth="1"/>
    <col min="18" max="18" width="22" customWidth="1"/>
    <col min="19" max="19" width="18" customWidth="1"/>
    <col min="20" max="20" width="11.6640625" bestFit="1" customWidth="1"/>
    <col min="23" max="24" width="15.88671875" bestFit="1" customWidth="1"/>
  </cols>
  <sheetData>
    <row r="1" spans="1: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33</v>
      </c>
      <c r="K1" t="s">
        <v>10</v>
      </c>
      <c r="L1" t="s">
        <v>9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20</v>
      </c>
      <c r="U1" t="s">
        <v>19</v>
      </c>
      <c r="V1" t="s">
        <v>18</v>
      </c>
      <c r="W1" t="s">
        <v>21</v>
      </c>
      <c r="X1" t="s">
        <v>22</v>
      </c>
      <c r="Y1" t="s">
        <v>23</v>
      </c>
    </row>
    <row r="2" spans="1:25">
      <c r="A2">
        <v>1346</v>
      </c>
      <c r="B2" t="s">
        <v>36</v>
      </c>
      <c r="C2" t="s">
        <v>37</v>
      </c>
      <c r="D2" t="s">
        <v>38</v>
      </c>
      <c r="E2" t="s">
        <v>24</v>
      </c>
      <c r="F2">
        <v>200276028307</v>
      </c>
      <c r="G2" t="s">
        <v>39</v>
      </c>
      <c r="H2">
        <v>1</v>
      </c>
      <c r="I2" t="s">
        <v>40</v>
      </c>
      <c r="J2">
        <v>1</v>
      </c>
      <c r="K2">
        <v>540</v>
      </c>
      <c r="L2">
        <v>1</v>
      </c>
      <c r="M2">
        <v>1</v>
      </c>
      <c r="N2" t="s">
        <v>41</v>
      </c>
      <c r="O2" t="s">
        <v>42</v>
      </c>
      <c r="P2" t="s">
        <v>35</v>
      </c>
      <c r="Q2" t="s">
        <v>24</v>
      </c>
      <c r="R2" t="s">
        <v>24</v>
      </c>
      <c r="S2" t="s">
        <v>24</v>
      </c>
      <c r="T2" t="s">
        <v>24</v>
      </c>
      <c r="U2" t="s">
        <v>24</v>
      </c>
      <c r="V2" t="s">
        <v>24</v>
      </c>
      <c r="W2" s="1">
        <v>42945.288206018522</v>
      </c>
      <c r="X2" s="1">
        <v>42945.288206018522</v>
      </c>
      <c r="Y2" s="1" t="s">
        <v>24</v>
      </c>
    </row>
    <row r="6" spans="1:25">
      <c r="A6" t="s">
        <v>32</v>
      </c>
      <c r="B6" t="str">
        <f>IF(HLOOKUP("carrier_type",$A$1:$Y$2,2,FALSE)=1,"docomo",IF(HLOOKUP("carrier_type",$A$1:$Y$2,2,FALSE)=2,"au",IF(HLOOKUP("carrier_type",$A$1:$Y$2,2,FALSE)=3,"SoftBank","--")))</f>
        <v>docomo</v>
      </c>
    </row>
    <row r="7" spans="1:25">
      <c r="A7" t="s">
        <v>25</v>
      </c>
      <c r="B7" t="str">
        <f>""&amp;HLOOKUP("sSlcds",$A$1:$Y$2,2,FALSE)</f>
        <v>200276028307</v>
      </c>
    </row>
    <row r="8" spans="1:25">
      <c r="A8" t="s">
        <v>26</v>
      </c>
      <c r="B8" t="str">
        <f>CONCATENATE(HLOOKUP("purchase_flg",$A$1:$Y$2,2,FALSE),"円")</f>
        <v>540円</v>
      </c>
    </row>
    <row r="9" spans="1:25">
      <c r="A9" t="s">
        <v>27</v>
      </c>
      <c r="B9" t="str">
        <f>IF(HLOOKUP("status",$A$1:$Y$2,2,FALSE)=1,"会員",IF(HLOOKUP("status",$A$1:$Y$2,2,FALSE)=2,"退会済み","--"))</f>
        <v>会員</v>
      </c>
    </row>
    <row r="10" spans="1:25">
      <c r="A10" t="s">
        <v>28</v>
      </c>
      <c r="B10" t="str">
        <f>HLOOKUP("user_agent",$A$1:$Y$2,2,FALSE)</f>
        <v>Mozilla/5.0 (Linux; Android 5.0.2; SH-04G Build/S9231) AppleWebKit/537.36 (KHTML, like Gecko) Chrome/59.0.3071.125 Mobile Safari/537.36</v>
      </c>
    </row>
    <row r="11" spans="1:25">
      <c r="A11" t="s">
        <v>34</v>
      </c>
      <c r="B11" t="str">
        <f>HLOOKUP("aff_id",$A$1:$Y$2,2,FALSE)</f>
        <v>PTv3CJu201278817</v>
      </c>
    </row>
    <row r="12" spans="1:25">
      <c r="A12" t="s">
        <v>29</v>
      </c>
      <c r="B12" t="str">
        <f>HLOOKUP("referer",$A$1:$Y$2,2,FALSE)</f>
        <v>/</v>
      </c>
    </row>
    <row r="13" spans="1:25">
      <c r="A13" t="s">
        <v>30</v>
      </c>
      <c r="B13" s="2">
        <f>IF(HLOOKUP("created",$A$1:$Y$2,2,FALSE)="&lt;NULL&gt;","--",HLOOKUP("created",$A$1:$Y$2,2,FALSE))</f>
        <v>42945.288206018522</v>
      </c>
    </row>
    <row r="14" spans="1:25">
      <c r="A14" t="s">
        <v>31</v>
      </c>
      <c r="B14" s="2" t="str">
        <f>IF(HLOOKUP("resign_date",$A$1:$Y$2,2,FALSE)="&lt;NULL&gt;","--",HLOOKUP("resign_date",$A$1:$Y$2,2,FALSE))</f>
        <v>--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</dc:creator>
  <cp:lastModifiedBy>akiyama</cp:lastModifiedBy>
  <dcterms:created xsi:type="dcterms:W3CDTF">2017-03-02T02:42:59Z</dcterms:created>
  <dcterms:modified xsi:type="dcterms:W3CDTF">2017-08-04T08:12:31Z</dcterms:modified>
</cp:coreProperties>
</file>